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defaultThemeVersion="166925"/>
  <mc:AlternateContent xmlns:mc="http://schemas.openxmlformats.org/markup-compatibility/2006">
    <mc:Choice Requires="x15">
      <x15ac:absPath xmlns:x15ac="http://schemas.microsoft.com/office/spreadsheetml/2010/11/ac" url="E:\SIA CONTRALORIA 2026\F129\"/>
    </mc:Choice>
  </mc:AlternateContent>
  <xr:revisionPtr revIDLastSave="0" documentId="13_ncr:1_{ABB61C53-2FB7-45D9-8D81-6ED00E454A3D}" xr6:coauthVersionLast="47" xr6:coauthVersionMax="47" xr10:uidLastSave="{00000000-0000-0000-0000-000000000000}"/>
  <bookViews>
    <workbookView xWindow="-108" yWindow="-108" windowWidth="23256" windowHeight="12456" xr2:uid="{00000000-000D-0000-FFFF-FFFF00000000}"/>
  </bookViews>
  <sheets>
    <sheet name="2023" sheetId="1" r:id="rId1"/>
    <sheet name="Hoja1"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22" i="1" l="1"/>
  <c r="J15" i="1"/>
  <c r="P12" i="1"/>
  <c r="J12" i="1"/>
  <c r="J7" i="1"/>
  <c r="J11" i="1" l="1"/>
  <c r="J14" i="1"/>
  <c r="J6" i="1"/>
  <c r="T13" i="1"/>
  <c r="S13" i="1"/>
  <c r="R13" i="1"/>
  <c r="Q13" i="1"/>
  <c r="P13" i="1"/>
  <c r="O13" i="1"/>
  <c r="N13" i="1"/>
  <c r="U13" i="1"/>
  <c r="M13" i="1"/>
  <c r="L13" i="1"/>
  <c r="K13" i="1"/>
  <c r="J13" i="1"/>
</calcChain>
</file>

<file path=xl/sharedStrings.xml><?xml version="1.0" encoding="utf-8"?>
<sst xmlns="http://schemas.openxmlformats.org/spreadsheetml/2006/main" count="135" uniqueCount="103">
  <si>
    <t xml:space="preserve">ULTIMA FECHA DE REVISION: </t>
  </si>
  <si>
    <t>PROCESO</t>
  </si>
  <si>
    <t>INDICADOR</t>
  </si>
  <si>
    <t>PRINCIPIO MEDIDO</t>
  </si>
  <si>
    <t>OBJETIVO DEL INDICADOR</t>
  </si>
  <si>
    <t>FORMULA</t>
  </si>
  <si>
    <t>OBJETIVO CALIDAD</t>
  </si>
  <si>
    <t>UNIDAD DE MEDIDA</t>
  </si>
  <si>
    <t>META ESPERADA</t>
  </si>
  <si>
    <t>META AMBICIONADA</t>
  </si>
  <si>
    <t>ENERO</t>
  </si>
  <si>
    <t>FEBRERO</t>
  </si>
  <si>
    <t>MARZO</t>
  </si>
  <si>
    <t>ABRIL</t>
  </si>
  <si>
    <t>MAYO</t>
  </si>
  <si>
    <t>JUNIO</t>
  </si>
  <si>
    <t>JULIO</t>
  </si>
  <si>
    <t>AGOSTO</t>
  </si>
  <si>
    <t>SEPTIEMBRE</t>
  </si>
  <si>
    <t>OCTUBRE</t>
  </si>
  <si>
    <t>NOVIEMBRE</t>
  </si>
  <si>
    <t>DICIEMBRE</t>
  </si>
  <si>
    <t>GESTIÓN ESTRATEGICA</t>
  </si>
  <si>
    <t xml:space="preserve">Ejecucion presupuestal </t>
  </si>
  <si>
    <t>Eficacia</t>
  </si>
  <si>
    <t>Planear, integrar y dirigir todas las actividades que la empresa debe desarrollar en un periodo determinado, controlando y midiendo los resultados cuantitativos y cualitativos fijando responsabilidades en las diferentes dependencias de la empresa para lograr el cumplimiento de las metas</t>
  </si>
  <si>
    <t>((Presupuesto Comprometido) / (Apropiación Vigente)) X 100</t>
  </si>
  <si>
    <t xml:space="preserve"> Evaluar la mejora continua de los procesos del sistema.</t>
  </si>
  <si>
    <t>%</t>
  </si>
  <si>
    <t>Rentabilidad de Activos</t>
  </si>
  <si>
    <t>Evaluar la capacidad de recuperación y el nivel de cartera de la empresa</t>
  </si>
  <si>
    <t>UTILIDAD NETA/ACTIVOS TOTALES</t>
  </si>
  <si>
    <t xml:space="preserve">CONTROL INTERNO - GESTION DE EVALUACION </t>
  </si>
  <si>
    <t>Efectividad de los planes de mejoramiento.- Informes de auditorías oficina de control interno</t>
  </si>
  <si>
    <t>Efectividad</t>
  </si>
  <si>
    <t>Verificar el cumplimiento de los planes de mejoramiento y la no recurrencia de los hallazgos en los procesos de auditorías internas y externas.</t>
  </si>
  <si>
    <t>N° DE PLANES DE MEJORAMIENTO CUMPLIDOS /
N° DE PLANES MEJORAMIENTO PLANTEADOS * 100</t>
  </si>
  <si>
    <t>Evaluar la mejora continua de los procesos del sistema.</t>
  </si>
  <si>
    <t>GESTIÓN DE ACUEDUCTO</t>
  </si>
  <si>
    <t>IRCA</t>
  </si>
  <si>
    <t>Garantizar la prestación de los servicios de acueducto, alcantarillado, aseo y complementarios asegurando la calidad, continuidad y cobertura</t>
  </si>
  <si>
    <t>Continuidad del servicio</t>
  </si>
  <si>
    <t>Cobertura</t>
  </si>
  <si>
    <t>(Km en redes funcionamiento dentro del perimetro del servicio/ km en redes en el perimetro de servicio)*100</t>
  </si>
  <si>
    <t>90-95%</t>
  </si>
  <si>
    <t>GESTIÓN COMERCIAL - VENTANILLA UNICA</t>
  </si>
  <si>
    <t>Solicitudes de información atendidos en terminos de ley</t>
  </si>
  <si>
    <t xml:space="preserve">Medir la cantidad de solicitudes de información atendidas a tiempo en terminos de ley </t>
  </si>
  <si>
    <t>(Nº DE SOL INFORMACIÓN RESUELTOS / Nº DE SOL INFORMACIÓN TOTALES) X 100</t>
  </si>
  <si>
    <t>Satisfacer las necesidades y expectativas de los suscriptores y usuarios para tomar acciones de mejora.</t>
  </si>
  <si>
    <t>80-100%</t>
  </si>
  <si>
    <t>GESTIÓN DE TALENTO HUMANO</t>
  </si>
  <si>
    <t>Personal capacitado</t>
  </si>
  <si>
    <t>establecer el número de personas debidamente capacitadas frente al número de personas convocadas a la capacitación según la actividad que se realiza.</t>
  </si>
  <si>
    <t>(nº de personas capacitadas / nº de personas convocadas) x 100</t>
  </si>
  <si>
    <t>Capacitar al personal para mejroar sus competencias</t>
  </si>
  <si>
    <t>Capacitar al personal para mejorar sus competencias asegurando la prestación de los servicios.</t>
  </si>
  <si>
    <t>81%-100</t>
  </si>
  <si>
    <t>CAPACITACIONES REALIZADAS</t>
  </si>
  <si>
    <t>Establecer el  numero de capacitaciones programadas frente al numero de capacitaciones realizadas.</t>
  </si>
  <si>
    <t>ACTIVIDADES DE BIENESTAR REALIZADAS</t>
  </si>
  <si>
    <t>Establecer el  numero de actividades de bienestar programadas frente al numero de actividades de bienestar realizadas.</t>
  </si>
  <si>
    <t>(Nº DE ACTIVIDADES DE BIENESTAR REALIZADAS / Nº DE ACTIVIDADES DE BIENESTAR PROGRAMADAS) X 100</t>
  </si>
  <si>
    <t>ROTACION DE PERSONAL</t>
  </si>
  <si>
    <t>Establecer el  numero de empleados que se retiran en relacion al total de personas activas, en un tiempo determinado.</t>
  </si>
  <si>
    <t>ALCANTARILLADO</t>
  </si>
  <si>
    <t xml:space="preserve">Indice de Nuevas conexiones intradomiciliarias de Alcantarillado </t>
  </si>
  <si>
    <t>Medir la cantidad de nuevas conexiones intradomiciliarias de Alcantarillado.</t>
  </si>
  <si>
    <t xml:space="preserve">Indice Nuevas CI Alc = Indice de Nuevas conexiones intradomiciliarias de Alcantarillado </t>
  </si>
  <si>
    <t>No. De acometidas nuevas</t>
  </si>
  <si>
    <t xml:space="preserve">AMBIENTAL </t>
  </si>
  <si>
    <t>CONSUMO DE AGUA POTABLE</t>
  </si>
  <si>
    <t>Crear una cultura de ahorro y uso del agua en todas las áreas de la empresa; de esta manera llegar a reducir el consumo de agua dentro de las instalaciones y de esta forma contribuir en la preservación de los recursos naturales.</t>
  </si>
  <si>
    <t>Evaluar los procesos con el fin de mejorar su eficiencia, eficacia y efectividad.</t>
  </si>
  <si>
    <t>m3</t>
  </si>
  <si>
    <t>90 M3</t>
  </si>
  <si>
    <t>150 M3</t>
  </si>
  <si>
    <t>EJECUCION DE INSPECCIONES AMBIENTALES</t>
  </si>
  <si>
    <t>Realizar las inspecciones ambientales necesarias para el fortalecimiento de la gestión ambiental</t>
  </si>
  <si>
    <t>No. DE INSPECCIONES REALIZADAS / No. DE INSPECCIONES PROGRAMAS X 100%</t>
  </si>
  <si>
    <t>CONSUMO DE ENERGIA ELECTRICA</t>
  </si>
  <si>
    <t>KW CONSUMIDOS DE ENERGIA ELECTRICA</t>
  </si>
  <si>
    <t>KW</t>
  </si>
  <si>
    <t>CONSUMO DE PAPEL</t>
  </si>
  <si>
    <t>Determinar el porcentaje mensual de Cobertura de servcio de Acueducto en el Muncipio de Rovira.</t>
  </si>
  <si>
    <t>Garantizar la prestación de los servicios de acueducto, alcantarillado y complementarios asegurando la calidad, continuidad y cobertura</t>
  </si>
  <si>
    <t xml:space="preserve">
Promover mediante el programa de uso eficiente de papel que la Empresa de Servicios Públicos de ROVIRA tenga un conjunto de herramientas que permita cambiar los malos hábitos en el consumo de papel, para tener una implementación de estrategias que sean amigables con el medio ambiente.
</t>
  </si>
  <si>
    <t>Determinar  la  calidad  del  agua, basado en análisis de  características físicas,  químicas y microbiológicas en muestras de agua.  Dando cumplimiento con los establecido por la Resolución 2115 de 2007 que permita establecer que el agua distribuida en el municipio de ROVIRA es apata para consumo humano.</t>
  </si>
  <si>
    <t>Denterminar el porcentaje mensual de continuidad de prestación del sevicio de Acueducto  en el municipio de Rovira.</t>
  </si>
  <si>
    <t>80-90%</t>
  </si>
  <si>
    <t xml:space="preserve">Garantizar la prestación de los servicios de acueducto y alcantarillado y complementarios, asegurando la calidad, continuidad y cobertura. </t>
  </si>
  <si>
    <t>Reducir los consumos de energía eléctrica en las instalaciones de la E.S.P de Rovira, creando una cultura de ahorro y uso eficiente de la energía y de esta forma reducir los gastos y contribuir a la conservación de los recursos naturales</t>
  </si>
  <si>
    <t xml:space="preserve">Garantizar la prestación de los servicios de acueducto, alcantarillado y complementarios, asegurando la calidad, continuidad y cobertura. </t>
  </si>
  <si>
    <t>MATRIZ INDICADORES AÑO 2025</t>
  </si>
  <si>
    <t>META ALCANZADA</t>
  </si>
  <si>
    <t>(Nº DE EMPLEADOS QUE SE RETIRARON / Nº TOTAL DE EMPLEADOS ACTIVOS) X 100</t>
  </si>
  <si>
    <t>(Nº DE CAPACITACIONES REALIZADAS EN EL AÑO / Nº DE CAPACITACIONES PROGRAMADAS EN EL AÑO) X 100</t>
  </si>
  <si>
    <t>Sumatoria de los IRCA obtenidos en cada muestra realizada en el año / Numero total de muestras realizadas en el año</t>
  </si>
  <si>
    <t>(Horas prestadas del servicio al año / horas totales del año) x 100</t>
  </si>
  <si>
    <t xml:space="preserve">134 acometidas </t>
  </si>
  <si>
    <t>150 acometidas</t>
  </si>
  <si>
    <t>181 CONEXIONES NUEVAS EN 2025</t>
  </si>
  <si>
    <t>DISMINUIMOS UN 6% EN EL USO DE RESMAS DE PAPEL DURANTE EL AÑO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</si>
</sst>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scheme val="minor"/>
    </font>
    <font>
      <b/>
      <sz val="20"/>
      <name val="Calibri"/>
      <family val="2"/>
      <scheme val="minor"/>
    </font>
    <font>
      <b/>
      <sz val="20"/>
      <color theme="5" tint="-0.249977111117893"/>
      <name val="Calibri"/>
      <family val="2"/>
      <scheme val="minor"/>
    </font>
    <font>
      <b/>
      <sz val="11"/>
      <color theme="1"/>
      <name val="Arial Narrow"/>
      <family val="2"/>
    </font>
    <font>
      <sz val="11"/>
      <color theme="1"/>
      <name val="Arial Narrow"/>
      <family val="2"/>
    </font>
    <font>
      <b/>
      <sz val="11"/>
      <name val="Arial Narrow"/>
      <family val="2"/>
    </font>
    <font>
      <b/>
      <sz val="11"/>
      <color indexed="8"/>
      <name val="Arial Narrow"/>
      <family val="2"/>
    </font>
    <font>
      <sz val="11"/>
      <color indexed="8"/>
      <name val="Arial Narrow"/>
      <family val="2"/>
    </font>
    <font>
      <sz val="10"/>
      <color theme="1"/>
      <name val="Arial"/>
      <family val="2"/>
    </font>
    <font>
      <u/>
      <sz val="11"/>
      <color theme="10"/>
      <name val="Calibri"/>
      <family val="2"/>
      <scheme val="minor"/>
    </font>
    <font>
      <b/>
      <sz val="11"/>
      <color theme="1"/>
      <name val="Calibri"/>
      <family val="2"/>
      <scheme val="minor"/>
    </font>
    <font>
      <b/>
      <sz val="11"/>
      <color rgb="FF000000"/>
      <name val="Arial Narrow"/>
      <family val="2"/>
    </font>
    <font>
      <b/>
      <sz val="20"/>
      <color theme="1"/>
      <name val="Arial Narrow"/>
      <family val="2"/>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rgb="FF00B0F0"/>
        <bgColor indexed="64"/>
      </patternFill>
    </fill>
    <fill>
      <patternFill patternType="solid">
        <fgColor theme="8" tint="0.59999389629810485"/>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9" fontId="1" fillId="0" borderId="0" applyFont="0" applyFill="0" applyBorder="0" applyAlignment="0" applyProtection="0"/>
    <xf numFmtId="0" fontId="10" fillId="0" borderId="0" applyNumberFormat="0" applyFill="0" applyBorder="0" applyAlignment="0" applyProtection="0"/>
  </cellStyleXfs>
  <cellXfs count="91">
    <xf numFmtId="0" fontId="0" fillId="0" borderId="0" xfId="0"/>
    <xf numFmtId="0" fontId="9" fillId="0" borderId="0" xfId="0" applyFont="1" applyAlignment="1">
      <alignment vertical="center"/>
    </xf>
    <xf numFmtId="0" fontId="10" fillId="0" borderId="0" xfId="2" applyBorder="1" applyAlignment="1">
      <alignment vertical="center"/>
    </xf>
    <xf numFmtId="0" fontId="9" fillId="0" borderId="0" xfId="0" applyFont="1"/>
    <xf numFmtId="0" fontId="7" fillId="6" borderId="6"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7" borderId="6" xfId="0" applyFont="1" applyFill="1" applyBorder="1" applyAlignment="1">
      <alignment horizontal="center" vertical="center"/>
    </xf>
    <xf numFmtId="0" fontId="8" fillId="5" borderId="6"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6" xfId="0" applyFont="1" applyFill="1" applyBorder="1" applyAlignment="1">
      <alignment horizontal="center" vertical="center"/>
    </xf>
    <xf numFmtId="0" fontId="7" fillId="5" borderId="6" xfId="0" applyFont="1" applyFill="1" applyBorder="1" applyAlignment="1">
      <alignment horizontal="center" vertical="center" wrapText="1"/>
    </xf>
    <xf numFmtId="9" fontId="7" fillId="5" borderId="6" xfId="0" applyNumberFormat="1" applyFont="1" applyFill="1" applyBorder="1" applyAlignment="1">
      <alignment horizontal="center" vertical="center" wrapText="1"/>
    </xf>
    <xf numFmtId="0" fontId="11" fillId="0" borderId="0" xfId="0" applyFont="1"/>
    <xf numFmtId="10" fontId="7" fillId="5" borderId="6" xfId="0" applyNumberFormat="1" applyFont="1" applyFill="1" applyBorder="1" applyAlignment="1">
      <alignment horizontal="center" vertical="center" wrapText="1"/>
    </xf>
    <xf numFmtId="0" fontId="4" fillId="5" borderId="6" xfId="0" applyFont="1" applyFill="1" applyBorder="1" applyAlignment="1">
      <alignment horizontal="center" vertical="center" wrapText="1"/>
    </xf>
    <xf numFmtId="9" fontId="4" fillId="5" borderId="6" xfId="0" applyNumberFormat="1" applyFont="1" applyFill="1" applyBorder="1" applyAlignment="1">
      <alignment horizontal="center" vertical="center" wrapText="1"/>
    </xf>
    <xf numFmtId="10" fontId="11" fillId="0" borderId="0" xfId="0" applyNumberFormat="1" applyFont="1"/>
    <xf numFmtId="9" fontId="4" fillId="5" borderId="6" xfId="1" applyFont="1" applyFill="1" applyBorder="1" applyAlignment="1">
      <alignment horizontal="center" vertical="center"/>
    </xf>
    <xf numFmtId="0" fontId="4" fillId="5" borderId="6" xfId="0" applyFont="1" applyFill="1" applyBorder="1" applyAlignment="1">
      <alignment horizontal="center" vertical="center"/>
    </xf>
    <xf numFmtId="9" fontId="4" fillId="5" borderId="6" xfId="0" applyNumberFormat="1" applyFont="1" applyFill="1" applyBorder="1" applyAlignment="1">
      <alignment horizontal="center" vertical="center"/>
    </xf>
    <xf numFmtId="0" fontId="12" fillId="5" borderId="6" xfId="0" applyFont="1" applyFill="1" applyBorder="1" applyAlignment="1">
      <alignment horizontal="center" vertical="center" wrapText="1"/>
    </xf>
    <xf numFmtId="0" fontId="7" fillId="5" borderId="8" xfId="0" applyFont="1" applyFill="1" applyBorder="1" applyAlignment="1">
      <alignment horizontal="center" vertical="center" wrapText="1"/>
    </xf>
    <xf numFmtId="9" fontId="4" fillId="4" borderId="6" xfId="1" applyFont="1" applyFill="1" applyBorder="1" applyAlignment="1">
      <alignment horizontal="center" vertical="center" wrapText="1"/>
    </xf>
    <xf numFmtId="0" fontId="7" fillId="5" borderId="5" xfId="0" applyFont="1" applyFill="1" applyBorder="1" applyAlignment="1">
      <alignment horizontal="center" vertical="center" wrapText="1"/>
    </xf>
    <xf numFmtId="3" fontId="4" fillId="0" borderId="6" xfId="0" applyNumberFormat="1" applyFont="1" applyBorder="1" applyAlignment="1">
      <alignment horizontal="center" vertical="center"/>
    </xf>
    <xf numFmtId="9" fontId="4" fillId="3" borderId="10" xfId="1" applyFont="1" applyFill="1" applyBorder="1" applyAlignment="1">
      <alignment vertical="center" wrapText="1"/>
    </xf>
    <xf numFmtId="9" fontId="4" fillId="3" borderId="4" xfId="1" applyFont="1" applyFill="1" applyBorder="1" applyAlignment="1">
      <alignment vertical="center" wrapText="1"/>
    </xf>
    <xf numFmtId="9" fontId="4" fillId="3" borderId="5" xfId="1" applyFont="1" applyFill="1" applyBorder="1" applyAlignment="1">
      <alignment vertical="center" wrapText="1"/>
    </xf>
    <xf numFmtId="9" fontId="4" fillId="3" borderId="10" xfId="1" applyFont="1" applyFill="1" applyBorder="1" applyAlignment="1">
      <alignment horizontal="center" vertical="center" wrapText="1"/>
    </xf>
    <xf numFmtId="9" fontId="4" fillId="3" borderId="4" xfId="1" applyFont="1" applyFill="1" applyBorder="1" applyAlignment="1">
      <alignment horizontal="center" vertical="center" wrapText="1"/>
    </xf>
    <xf numFmtId="9" fontId="4" fillId="3" borderId="5" xfId="1" applyFont="1" applyFill="1" applyBorder="1" applyAlignment="1">
      <alignment horizontal="center" vertical="center" wrapText="1"/>
    </xf>
    <xf numFmtId="9" fontId="4" fillId="0" borderId="10" xfId="1" applyFont="1" applyFill="1" applyBorder="1" applyAlignment="1">
      <alignment horizontal="center" vertical="center" wrapText="1"/>
    </xf>
    <xf numFmtId="9" fontId="4" fillId="0" borderId="4" xfId="1" applyFont="1" applyFill="1" applyBorder="1" applyAlignment="1">
      <alignment horizontal="center" vertical="center" wrapText="1"/>
    </xf>
    <xf numFmtId="9" fontId="4" fillId="0" borderId="5" xfId="1" applyFont="1" applyFill="1" applyBorder="1" applyAlignment="1">
      <alignment horizontal="center" vertical="center" wrapText="1"/>
    </xf>
    <xf numFmtId="10" fontId="4" fillId="3" borderId="10" xfId="1" applyNumberFormat="1" applyFont="1" applyFill="1" applyBorder="1" applyAlignment="1">
      <alignment horizontal="center" vertical="center" wrapText="1"/>
    </xf>
    <xf numFmtId="10" fontId="4" fillId="3" borderId="4" xfId="1" applyNumberFormat="1" applyFont="1" applyFill="1" applyBorder="1" applyAlignment="1">
      <alignment horizontal="center" vertical="center" wrapText="1"/>
    </xf>
    <xf numFmtId="10" fontId="4" fillId="3" borderId="5" xfId="1" applyNumberFormat="1" applyFont="1" applyFill="1" applyBorder="1" applyAlignment="1">
      <alignment horizontal="center" vertical="center" wrapText="1"/>
    </xf>
    <xf numFmtId="9" fontId="4" fillId="3" borderId="10" xfId="0" applyNumberFormat="1" applyFont="1" applyFill="1" applyBorder="1" applyAlignment="1">
      <alignment horizontal="center" vertical="center"/>
    </xf>
    <xf numFmtId="9" fontId="4" fillId="3" borderId="4" xfId="0" applyNumberFormat="1" applyFont="1" applyFill="1" applyBorder="1" applyAlignment="1">
      <alignment horizontal="center" vertical="center"/>
    </xf>
    <xf numFmtId="9" fontId="4" fillId="3" borderId="5" xfId="0" applyNumberFormat="1" applyFont="1" applyFill="1" applyBorder="1" applyAlignment="1">
      <alignment horizontal="center" vertical="center"/>
    </xf>
    <xf numFmtId="10" fontId="13" fillId="3" borderId="10" xfId="1" applyNumberFormat="1" applyFont="1" applyFill="1" applyBorder="1" applyAlignment="1">
      <alignment horizontal="center" vertical="center" wrapText="1"/>
    </xf>
    <xf numFmtId="0" fontId="0" fillId="0" borderId="1" xfId="0" applyBorder="1" applyAlignment="1">
      <alignment horizontal="center"/>
    </xf>
    <xf numFmtId="0" fontId="2"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4" fillId="0" borderId="6" xfId="0" applyFont="1" applyBorder="1" applyAlignment="1">
      <alignment horizontal="center" vertical="center"/>
    </xf>
    <xf numFmtId="14" fontId="5" fillId="0" borderId="6" xfId="0" applyNumberFormat="1" applyFont="1" applyBorder="1" applyAlignment="1">
      <alignment horizontal="center" vertical="center"/>
    </xf>
    <xf numFmtId="0" fontId="5" fillId="0" borderId="6" xfId="0" applyFont="1" applyBorder="1" applyAlignment="1">
      <alignment horizontal="center" vertical="center"/>
    </xf>
    <xf numFmtId="14" fontId="6" fillId="0" borderId="4" xfId="0" applyNumberFormat="1"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7" fillId="6" borderId="8" xfId="0" applyFont="1" applyFill="1" applyBorder="1" applyAlignment="1">
      <alignment horizontal="center" vertical="center" wrapText="1"/>
    </xf>
    <xf numFmtId="0" fontId="7" fillId="6" borderId="7"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4" fillId="7" borderId="3" xfId="0" applyFont="1" applyFill="1" applyBorder="1" applyAlignment="1">
      <alignment horizontal="center" vertical="center"/>
    </xf>
    <xf numFmtId="0" fontId="4" fillId="7" borderId="0" xfId="0" applyFont="1" applyFill="1" applyAlignment="1">
      <alignment horizontal="center" vertical="center"/>
    </xf>
    <xf numFmtId="0" fontId="4" fillId="7" borderId="8"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5" fillId="3" borderId="10"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4" xfId="0" applyFont="1" applyFill="1" applyBorder="1" applyAlignment="1">
      <alignment horizontal="center" vertical="center"/>
    </xf>
    <xf numFmtId="9" fontId="4" fillId="0" borderId="10" xfId="0" applyNumberFormat="1" applyFont="1" applyBorder="1" applyAlignment="1">
      <alignment horizontal="center" vertical="center"/>
    </xf>
    <xf numFmtId="9" fontId="4" fillId="0" borderId="4" xfId="0" applyNumberFormat="1" applyFont="1" applyBorder="1" applyAlignment="1">
      <alignment horizontal="center" vertical="center"/>
    </xf>
    <xf numFmtId="9" fontId="4" fillId="0" borderId="5" xfId="0" applyNumberFormat="1" applyFont="1" applyBorder="1" applyAlignment="1">
      <alignment horizontal="center" vertical="center"/>
    </xf>
    <xf numFmtId="9" fontId="4" fillId="3" borderId="6" xfId="0" applyNumberFormat="1" applyFont="1" applyFill="1" applyBorder="1" applyAlignment="1">
      <alignment horizontal="center" vertical="center"/>
    </xf>
    <xf numFmtId="0" fontId="4" fillId="3" borderId="6" xfId="0" applyFont="1" applyFill="1" applyBorder="1" applyAlignment="1">
      <alignment horizontal="center" vertical="center"/>
    </xf>
    <xf numFmtId="0" fontId="4" fillId="5" borderId="8" xfId="0" applyFont="1" applyFill="1" applyBorder="1" applyAlignment="1">
      <alignment horizontal="center" vertical="center" wrapText="1"/>
    </xf>
    <xf numFmtId="0" fontId="4" fillId="5" borderId="8" xfId="0" applyFont="1" applyFill="1" applyBorder="1" applyAlignment="1">
      <alignment horizontal="center" vertical="center"/>
    </xf>
    <xf numFmtId="0" fontId="4" fillId="7" borderId="8" xfId="0" applyFont="1" applyFill="1" applyBorder="1" applyAlignment="1">
      <alignment horizontal="center" vertical="center"/>
    </xf>
    <xf numFmtId="0" fontId="4" fillId="7" borderId="7" xfId="0" applyFont="1" applyFill="1" applyBorder="1" applyAlignment="1">
      <alignment horizontal="center" vertical="center"/>
    </xf>
    <xf numFmtId="0" fontId="4" fillId="5" borderId="8"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4" fillId="5" borderId="8" xfId="0" applyFont="1" applyFill="1" applyBorder="1" applyAlignment="1">
      <alignment horizontal="center" vertical="center"/>
    </xf>
    <xf numFmtId="0" fontId="4" fillId="5" borderId="7" xfId="0" applyFont="1" applyFill="1" applyBorder="1" applyAlignment="1">
      <alignment horizontal="center" vertical="center"/>
    </xf>
    <xf numFmtId="9" fontId="4" fillId="5" borderId="8" xfId="0" applyNumberFormat="1" applyFont="1" applyFill="1" applyBorder="1" applyAlignment="1">
      <alignment horizontal="center" vertical="center" wrapText="1"/>
    </xf>
    <xf numFmtId="9" fontId="4" fillId="5" borderId="7" xfId="0" applyNumberFormat="1" applyFont="1" applyFill="1" applyBorder="1" applyAlignment="1">
      <alignment horizontal="center" vertical="center" wrapText="1"/>
    </xf>
    <xf numFmtId="9" fontId="0" fillId="0" borderId="10" xfId="1" applyFont="1" applyBorder="1" applyAlignment="1">
      <alignment horizontal="center"/>
    </xf>
    <xf numFmtId="9" fontId="0" fillId="0" borderId="4" xfId="1" applyFont="1" applyBorder="1" applyAlignment="1">
      <alignment horizontal="center"/>
    </xf>
    <xf numFmtId="9" fontId="0" fillId="0" borderId="6" xfId="1" applyFont="1" applyBorder="1" applyAlignment="1">
      <alignment horizontal="center"/>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wmf"/></Relationships>
</file>

<file path=xl/drawings/drawing1.xml><?xml version="1.0" encoding="utf-8"?>
<xdr:wsDr xmlns:xdr="http://schemas.openxmlformats.org/drawingml/2006/spreadsheetDrawing" xmlns:a="http://schemas.openxmlformats.org/drawingml/2006/main">
  <xdr:twoCellAnchor editAs="oneCell">
    <xdr:from>
      <xdr:col>4</xdr:col>
      <xdr:colOff>942976</xdr:colOff>
      <xdr:row>20</xdr:row>
      <xdr:rowOff>321654</xdr:rowOff>
    </xdr:from>
    <xdr:to>
      <xdr:col>4</xdr:col>
      <xdr:colOff>3343275</xdr:colOff>
      <xdr:row>21</xdr:row>
      <xdr:rowOff>67551</xdr:rowOff>
    </xdr:to>
    <xdr:pic>
      <xdr:nvPicPr>
        <xdr:cNvPr id="9" name="Imagen 8">
          <a:extLst>
            <a:ext uri="{FF2B5EF4-FFF2-40B4-BE49-F238E27FC236}">
              <a16:creationId xmlns:a16="http://schemas.microsoft.com/office/drawing/2014/main" id="{5A1A602C-F817-4DDC-8012-949DBE1B2DED}"/>
            </a:ext>
          </a:extLst>
        </xdr:cNvPr>
        <xdr:cNvPicPr>
          <a:picLocks noChangeAspect="1"/>
        </xdr:cNvPicPr>
      </xdr:nvPicPr>
      <xdr:blipFill>
        <a:blip xmlns:r="http://schemas.openxmlformats.org/officeDocument/2006/relationships" r:embed="rId1"/>
        <a:stretch>
          <a:fillRect/>
        </a:stretch>
      </xdr:blipFill>
      <xdr:spPr>
        <a:xfrm>
          <a:off x="9563101" y="20848029"/>
          <a:ext cx="2400299" cy="365022"/>
        </a:xfrm>
        <a:prstGeom prst="rect">
          <a:avLst/>
        </a:prstGeom>
      </xdr:spPr>
    </xdr:pic>
    <xdr:clientData/>
  </xdr:twoCellAnchor>
  <xdr:twoCellAnchor editAs="oneCell">
    <xdr:from>
      <xdr:col>4</xdr:col>
      <xdr:colOff>1071563</xdr:colOff>
      <xdr:row>0</xdr:row>
      <xdr:rowOff>0</xdr:rowOff>
    </xdr:from>
    <xdr:to>
      <xdr:col>12</xdr:col>
      <xdr:colOff>500062</xdr:colOff>
      <xdr:row>1</xdr:row>
      <xdr:rowOff>0</xdr:rowOff>
    </xdr:to>
    <xdr:pic>
      <xdr:nvPicPr>
        <xdr:cNvPr id="11" name="Imagen 10">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2">
          <a:lum bright="-24000" contrast="42000"/>
          <a:extLst>
            <a:ext uri="{28A0092B-C50C-407E-A947-70E740481C1C}">
              <a14:useLocalDpi xmlns:a14="http://schemas.microsoft.com/office/drawing/2010/main" val="0"/>
            </a:ext>
          </a:extLst>
        </a:blip>
        <a:srcRect/>
        <a:stretch>
          <a:fillRect/>
        </a:stretch>
      </xdr:blipFill>
      <xdr:spPr bwMode="auto">
        <a:xfrm>
          <a:off x="9465469" y="0"/>
          <a:ext cx="13084968" cy="1345406"/>
        </a:xfrm>
        <a:prstGeom prst="rect">
          <a:avLst/>
        </a:prstGeom>
        <a:noFill/>
        <a:ln>
          <a:noFill/>
        </a:ln>
      </xdr:spPr>
    </xdr:pic>
    <xdr:clientData/>
  </xdr:twoCellAnchor>
  <xdr:twoCellAnchor editAs="oneCell">
    <xdr:from>
      <xdr:col>3</xdr:col>
      <xdr:colOff>2714623</xdr:colOff>
      <xdr:row>0</xdr:row>
      <xdr:rowOff>59531</xdr:rowOff>
    </xdr:from>
    <xdr:to>
      <xdr:col>4</xdr:col>
      <xdr:colOff>952499</xdr:colOff>
      <xdr:row>0</xdr:row>
      <xdr:rowOff>1273968</xdr:rowOff>
    </xdr:to>
    <xdr:pic>
      <xdr:nvPicPr>
        <xdr:cNvPr id="12" name="Imagen 11">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3">
          <a:lum bright="-54000" contrast="78000"/>
          <a:extLst>
            <a:ext uri="{28A0092B-C50C-407E-A947-70E740481C1C}">
              <a14:useLocalDpi xmlns:a14="http://schemas.microsoft.com/office/drawing/2010/main" val="0"/>
            </a:ext>
          </a:extLst>
        </a:blip>
        <a:srcRect/>
        <a:stretch>
          <a:fillRect/>
        </a:stretch>
      </xdr:blipFill>
      <xdr:spPr bwMode="auto">
        <a:xfrm>
          <a:off x="7524748" y="59531"/>
          <a:ext cx="1821657" cy="1214437"/>
        </a:xfrm>
        <a:prstGeom prst="rect">
          <a:avLst/>
        </a:prstGeom>
        <a:noFill/>
        <a:ln>
          <a:noFill/>
        </a:ln>
      </xdr:spPr>
    </xdr:pic>
    <xdr:clientData/>
  </xdr:twoCellAnchor>
  <xdr:twoCellAnchor editAs="oneCell">
    <xdr:from>
      <xdr:col>12</xdr:col>
      <xdr:colOff>607218</xdr:colOff>
      <xdr:row>0</xdr:row>
      <xdr:rowOff>83344</xdr:rowOff>
    </xdr:from>
    <xdr:to>
      <xdr:col>15</xdr:col>
      <xdr:colOff>35718</xdr:colOff>
      <xdr:row>0</xdr:row>
      <xdr:rowOff>1262063</xdr:rowOff>
    </xdr:to>
    <xdr:pic>
      <xdr:nvPicPr>
        <xdr:cNvPr id="13" name="Imagen 12" descr="IN00575_">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4" cstate="print">
          <a:lum bright="-6000" contrast="6000"/>
          <a:extLst>
            <a:ext uri="{28A0092B-C50C-407E-A947-70E740481C1C}">
              <a14:useLocalDpi xmlns:a14="http://schemas.microsoft.com/office/drawing/2010/main" val="0"/>
            </a:ext>
          </a:extLst>
        </a:blip>
        <a:srcRect/>
        <a:stretch>
          <a:fillRect/>
        </a:stretch>
      </xdr:blipFill>
      <xdr:spPr bwMode="auto">
        <a:xfrm>
          <a:off x="22657593" y="83344"/>
          <a:ext cx="2107406" cy="1178719"/>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37"/>
  <sheetViews>
    <sheetView tabSelected="1" zoomScale="103" zoomScaleNormal="80" workbookViewId="0">
      <pane xSplit="1" ySplit="5" topLeftCell="K18" activePane="bottomRight" state="frozen"/>
      <selection pane="topRight" activeCell="B1" sqref="B1"/>
      <selection pane="bottomLeft" activeCell="A6" sqref="A6"/>
      <selection pane="bottomRight" activeCell="B18" sqref="A18:XFD18"/>
    </sheetView>
  </sheetViews>
  <sheetFormatPr baseColWidth="10" defaultColWidth="25" defaultRowHeight="14.4" x14ac:dyDescent="0.3"/>
  <cols>
    <col min="1" max="1" width="27.109375" customWidth="1"/>
    <col min="2" max="2" width="27.6640625" customWidth="1"/>
    <col min="3" max="3" width="17.33203125" customWidth="1"/>
    <col min="4" max="4" width="53.6640625" customWidth="1"/>
    <col min="5" max="5" width="57.44140625" customWidth="1"/>
    <col min="6" max="6" width="28" customWidth="1"/>
    <col min="10" max="10" width="14.33203125" customWidth="1"/>
    <col min="11" max="11" width="15.88671875" customWidth="1"/>
    <col min="12" max="12" width="14.109375" customWidth="1"/>
    <col min="13" max="13" width="15" customWidth="1"/>
    <col min="14" max="14" width="12.88671875" customWidth="1"/>
    <col min="15" max="15" width="12.33203125" customWidth="1"/>
    <col min="16" max="16" width="13.88671875" customWidth="1"/>
    <col min="17" max="17" width="16.6640625" customWidth="1"/>
    <col min="18" max="18" width="16.88671875" customWidth="1"/>
    <col min="19" max="19" width="17" customWidth="1"/>
    <col min="20" max="20" width="14.6640625" customWidth="1"/>
    <col min="21" max="21" width="14" customWidth="1"/>
    <col min="22" max="22" width="7" customWidth="1"/>
  </cols>
  <sheetData>
    <row r="1" spans="1:25" ht="105.75" customHeight="1" x14ac:dyDescent="0.3">
      <c r="A1" s="42"/>
      <c r="B1" s="42"/>
      <c r="C1" s="42"/>
      <c r="D1" s="42"/>
      <c r="E1" s="42"/>
      <c r="F1" s="42"/>
      <c r="G1" s="42"/>
      <c r="H1" s="42"/>
      <c r="I1" s="42"/>
      <c r="J1" s="42"/>
      <c r="K1" s="42"/>
      <c r="L1" s="42"/>
      <c r="M1" s="42"/>
      <c r="N1" s="42"/>
      <c r="O1" s="42"/>
      <c r="P1" s="42"/>
      <c r="Q1" s="42"/>
      <c r="R1" s="42"/>
      <c r="S1" s="42"/>
      <c r="T1" s="42"/>
      <c r="U1" s="42"/>
    </row>
    <row r="2" spans="1:25" ht="30.75" customHeight="1" x14ac:dyDescent="0.3">
      <c r="A2" s="43" t="s">
        <v>93</v>
      </c>
      <c r="B2" s="44"/>
      <c r="C2" s="44"/>
      <c r="D2" s="44"/>
      <c r="E2" s="44"/>
      <c r="F2" s="45"/>
      <c r="G2" s="45"/>
      <c r="H2" s="45"/>
      <c r="I2" s="45"/>
      <c r="J2" s="45"/>
      <c r="K2" s="45"/>
      <c r="L2" s="45"/>
      <c r="M2" s="45"/>
      <c r="N2" s="45"/>
      <c r="O2" s="45"/>
      <c r="P2" s="45"/>
      <c r="Q2" s="45"/>
      <c r="R2" s="45"/>
      <c r="S2" s="45"/>
      <c r="T2" s="45"/>
      <c r="U2" s="46"/>
    </row>
    <row r="3" spans="1:25" ht="30.75" customHeight="1" x14ac:dyDescent="0.3">
      <c r="A3" s="47" t="s">
        <v>0</v>
      </c>
      <c r="B3" s="47"/>
      <c r="C3" s="47"/>
      <c r="D3" s="48">
        <v>46019</v>
      </c>
      <c r="E3" s="49"/>
      <c r="F3" s="50"/>
      <c r="G3" s="51"/>
      <c r="H3" s="51"/>
      <c r="I3" s="51"/>
      <c r="J3" s="51"/>
      <c r="K3" s="51"/>
      <c r="L3" s="51"/>
      <c r="M3" s="51"/>
      <c r="N3" s="51"/>
      <c r="O3" s="51"/>
      <c r="P3" s="51"/>
      <c r="Q3" s="51"/>
      <c r="R3" s="51"/>
      <c r="S3" s="51"/>
      <c r="T3" s="51"/>
      <c r="U3" s="52"/>
    </row>
    <row r="4" spans="1:25" ht="30.75" customHeight="1" x14ac:dyDescent="0.3">
      <c r="A4" s="53" t="s">
        <v>1</v>
      </c>
      <c r="B4" s="53" t="s">
        <v>2</v>
      </c>
      <c r="C4" s="53" t="s">
        <v>3</v>
      </c>
      <c r="D4" s="53" t="s">
        <v>4</v>
      </c>
      <c r="E4" s="53" t="s">
        <v>5</v>
      </c>
      <c r="F4" s="55" t="s">
        <v>6</v>
      </c>
      <c r="G4" s="57" t="s">
        <v>7</v>
      </c>
      <c r="H4" s="57" t="s">
        <v>8</v>
      </c>
      <c r="I4" s="57" t="s">
        <v>9</v>
      </c>
      <c r="J4" s="51" t="s">
        <v>94</v>
      </c>
      <c r="K4" s="51"/>
      <c r="L4" s="51"/>
      <c r="M4" s="51"/>
      <c r="N4" s="51"/>
      <c r="O4" s="51"/>
      <c r="P4" s="51"/>
      <c r="Q4" s="51"/>
      <c r="R4" s="51"/>
      <c r="S4" s="51"/>
      <c r="T4" s="51"/>
      <c r="U4" s="52"/>
    </row>
    <row r="5" spans="1:25" ht="31.5" customHeight="1" x14ac:dyDescent="0.3">
      <c r="A5" s="54"/>
      <c r="B5" s="54"/>
      <c r="C5" s="54"/>
      <c r="D5" s="54"/>
      <c r="E5" s="54"/>
      <c r="F5" s="56"/>
      <c r="G5" s="58"/>
      <c r="H5" s="58"/>
      <c r="I5" s="58"/>
      <c r="J5" s="4" t="s">
        <v>10</v>
      </c>
      <c r="K5" s="4" t="s">
        <v>11</v>
      </c>
      <c r="L5" s="4" t="s">
        <v>12</v>
      </c>
      <c r="M5" s="4" t="s">
        <v>13</v>
      </c>
      <c r="N5" s="4" t="s">
        <v>14</v>
      </c>
      <c r="O5" s="4" t="s">
        <v>15</v>
      </c>
      <c r="P5" s="4" t="s">
        <v>16</v>
      </c>
      <c r="Q5" s="4" t="s">
        <v>17</v>
      </c>
      <c r="R5" s="4" t="s">
        <v>18</v>
      </c>
      <c r="S5" s="4" t="s">
        <v>19</v>
      </c>
      <c r="T5" s="4" t="s">
        <v>20</v>
      </c>
      <c r="U5" s="4" t="s">
        <v>21</v>
      </c>
    </row>
    <row r="6" spans="1:25" s="13" customFormat="1" ht="123.75" customHeight="1" x14ac:dyDescent="0.3">
      <c r="A6" s="61" t="s">
        <v>22</v>
      </c>
      <c r="B6" s="11" t="s">
        <v>23</v>
      </c>
      <c r="C6" s="11" t="s">
        <v>24</v>
      </c>
      <c r="D6" s="11" t="s">
        <v>25</v>
      </c>
      <c r="E6" s="11" t="s">
        <v>26</v>
      </c>
      <c r="F6" s="63" t="s">
        <v>27</v>
      </c>
      <c r="G6" s="11" t="s">
        <v>28</v>
      </c>
      <c r="H6" s="12">
        <v>0.8</v>
      </c>
      <c r="I6" s="12">
        <v>0.9</v>
      </c>
      <c r="J6" s="41">
        <f>(1946716530/2165080253)</f>
        <v>0.8991428965751137</v>
      </c>
      <c r="K6" s="36"/>
      <c r="L6" s="36"/>
      <c r="M6" s="36"/>
      <c r="N6" s="36"/>
      <c r="O6" s="36"/>
      <c r="P6" s="36"/>
      <c r="Q6" s="36"/>
      <c r="R6" s="36"/>
      <c r="S6" s="36"/>
      <c r="T6" s="36"/>
      <c r="U6" s="37"/>
    </row>
    <row r="7" spans="1:25" s="13" customFormat="1" ht="57.75" customHeight="1" x14ac:dyDescent="0.3">
      <c r="A7" s="62"/>
      <c r="B7" s="11" t="s">
        <v>29</v>
      </c>
      <c r="C7" s="11" t="s">
        <v>24</v>
      </c>
      <c r="D7" s="11" t="s">
        <v>30</v>
      </c>
      <c r="E7" s="11" t="s">
        <v>31</v>
      </c>
      <c r="F7" s="64"/>
      <c r="G7" s="11" t="s">
        <v>28</v>
      </c>
      <c r="H7" s="14">
        <v>0.15</v>
      </c>
      <c r="I7" s="12">
        <v>0.21</v>
      </c>
      <c r="J7" s="29">
        <f>(217530851/1059370968)</f>
        <v>0.20533963792747623</v>
      </c>
      <c r="K7" s="30"/>
      <c r="L7" s="30"/>
      <c r="M7" s="30"/>
      <c r="N7" s="30"/>
      <c r="O7" s="30"/>
      <c r="P7" s="30"/>
      <c r="Q7" s="30"/>
      <c r="R7" s="30"/>
      <c r="S7" s="30"/>
      <c r="T7" s="30"/>
      <c r="U7" s="31"/>
    </row>
    <row r="8" spans="1:25" s="13" customFormat="1" ht="70.5" hidden="1" customHeight="1" x14ac:dyDescent="0.3">
      <c r="A8" s="5" t="s">
        <v>32</v>
      </c>
      <c r="B8" s="11" t="s">
        <v>33</v>
      </c>
      <c r="C8" s="11" t="s">
        <v>34</v>
      </c>
      <c r="D8" s="11" t="s">
        <v>35</v>
      </c>
      <c r="E8" s="11" t="s">
        <v>36</v>
      </c>
      <c r="F8" s="11" t="s">
        <v>37</v>
      </c>
      <c r="G8" s="11" t="s">
        <v>28</v>
      </c>
      <c r="H8" s="12">
        <v>0.2</v>
      </c>
      <c r="I8" s="12">
        <v>0.6</v>
      </c>
      <c r="J8" s="26"/>
      <c r="K8" s="27"/>
      <c r="L8" s="27"/>
      <c r="M8" s="27"/>
      <c r="N8" s="27"/>
      <c r="O8" s="27"/>
      <c r="P8" s="27"/>
      <c r="Q8" s="27"/>
      <c r="R8" s="27"/>
      <c r="S8" s="27"/>
      <c r="T8" s="27"/>
      <c r="U8" s="28"/>
    </row>
    <row r="9" spans="1:25" s="13" customFormat="1" ht="137.25" customHeight="1" x14ac:dyDescent="0.3">
      <c r="A9" s="61" t="s">
        <v>38</v>
      </c>
      <c r="B9" s="11" t="s">
        <v>39</v>
      </c>
      <c r="C9" s="11" t="s">
        <v>24</v>
      </c>
      <c r="D9" s="11" t="s">
        <v>87</v>
      </c>
      <c r="E9" s="11" t="s">
        <v>97</v>
      </c>
      <c r="F9" s="15" t="s">
        <v>85</v>
      </c>
      <c r="G9" s="11" t="s">
        <v>28</v>
      </c>
      <c r="H9" s="16">
        <v>5.9799999999999999E-2</v>
      </c>
      <c r="I9" s="16">
        <v>0.1</v>
      </c>
      <c r="J9" s="35">
        <v>4.3470000000000002E-2</v>
      </c>
      <c r="K9" s="36"/>
      <c r="L9" s="36"/>
      <c r="M9" s="36"/>
      <c r="N9" s="36"/>
      <c r="O9" s="36"/>
      <c r="P9" s="36"/>
      <c r="Q9" s="36"/>
      <c r="R9" s="36"/>
      <c r="S9" s="36"/>
      <c r="T9" s="36"/>
      <c r="U9" s="37"/>
    </row>
    <row r="10" spans="1:25" s="13" customFormat="1" ht="126" customHeight="1" x14ac:dyDescent="0.3">
      <c r="A10" s="62"/>
      <c r="B10" s="11" t="s">
        <v>41</v>
      </c>
      <c r="C10" s="11" t="s">
        <v>24</v>
      </c>
      <c r="D10" s="11" t="s">
        <v>88</v>
      </c>
      <c r="E10" s="11" t="s">
        <v>98</v>
      </c>
      <c r="F10" s="15" t="s">
        <v>85</v>
      </c>
      <c r="G10" s="11" t="s">
        <v>28</v>
      </c>
      <c r="H10" s="16">
        <v>0.97319999999999995</v>
      </c>
      <c r="I10" s="16">
        <v>1</v>
      </c>
      <c r="J10" s="35">
        <v>0.2281</v>
      </c>
      <c r="K10" s="36"/>
      <c r="L10" s="36"/>
      <c r="M10" s="36"/>
      <c r="N10" s="36"/>
      <c r="O10" s="36"/>
      <c r="P10" s="36"/>
      <c r="Q10" s="36"/>
      <c r="R10" s="36"/>
      <c r="S10" s="36"/>
      <c r="T10" s="36"/>
      <c r="U10" s="37"/>
      <c r="Y10" s="17"/>
    </row>
    <row r="11" spans="1:25" s="13" customFormat="1" ht="126.75" customHeight="1" x14ac:dyDescent="0.3">
      <c r="A11" s="62"/>
      <c r="B11" s="11" t="s">
        <v>42</v>
      </c>
      <c r="C11" s="11" t="s">
        <v>24</v>
      </c>
      <c r="D11" s="11" t="s">
        <v>84</v>
      </c>
      <c r="E11" s="11" t="s">
        <v>43</v>
      </c>
      <c r="F11" s="15" t="s">
        <v>40</v>
      </c>
      <c r="G11" s="11" t="s">
        <v>28</v>
      </c>
      <c r="H11" s="16">
        <v>0.98</v>
      </c>
      <c r="I11" s="16">
        <v>1</v>
      </c>
      <c r="J11" s="29">
        <f>31.652/31.651</f>
        <v>1.0000315945783704</v>
      </c>
      <c r="K11" s="30"/>
      <c r="L11" s="30"/>
      <c r="M11" s="30"/>
      <c r="N11" s="30"/>
      <c r="O11" s="30"/>
      <c r="P11" s="30"/>
      <c r="Q11" s="30"/>
      <c r="R11" s="30"/>
      <c r="S11" s="30"/>
      <c r="T11" s="30"/>
      <c r="U11" s="31"/>
    </row>
    <row r="12" spans="1:25" s="13" customFormat="1" ht="101.25" customHeight="1" x14ac:dyDescent="0.3">
      <c r="A12" s="6" t="s">
        <v>45</v>
      </c>
      <c r="B12" s="21" t="s">
        <v>46</v>
      </c>
      <c r="C12" s="21" t="s">
        <v>24</v>
      </c>
      <c r="D12" s="21" t="s">
        <v>47</v>
      </c>
      <c r="E12" s="24" t="s">
        <v>48</v>
      </c>
      <c r="F12" s="15" t="s">
        <v>49</v>
      </c>
      <c r="G12" s="11" t="s">
        <v>28</v>
      </c>
      <c r="H12" s="16" t="s">
        <v>44</v>
      </c>
      <c r="I12" s="16">
        <v>1</v>
      </c>
      <c r="J12" s="32">
        <f>(342/350)</f>
        <v>0.97714285714285709</v>
      </c>
      <c r="K12" s="33"/>
      <c r="L12" s="33"/>
      <c r="M12" s="33"/>
      <c r="N12" s="33"/>
      <c r="O12" s="34"/>
      <c r="P12" s="32">
        <f>(404/410)</f>
        <v>0.98536585365853657</v>
      </c>
      <c r="Q12" s="33"/>
      <c r="R12" s="33"/>
      <c r="S12" s="33"/>
      <c r="T12" s="33"/>
      <c r="U12" s="34"/>
      <c r="V12" s="17"/>
    </row>
    <row r="13" spans="1:25" s="13" customFormat="1" ht="78.75" customHeight="1" x14ac:dyDescent="0.3">
      <c r="A13" s="65" t="s">
        <v>51</v>
      </c>
      <c r="B13" s="21" t="s">
        <v>52</v>
      </c>
      <c r="C13" s="22" t="s">
        <v>24</v>
      </c>
      <c r="D13" s="21" t="s">
        <v>53</v>
      </c>
      <c r="E13" s="21" t="s">
        <v>54</v>
      </c>
      <c r="F13" s="15" t="s">
        <v>55</v>
      </c>
      <c r="G13" s="11" t="s">
        <v>28</v>
      </c>
      <c r="H13" s="16">
        <v>0.63</v>
      </c>
      <c r="I13" s="16" t="s">
        <v>89</v>
      </c>
      <c r="J13" s="23">
        <f>(9/25)</f>
        <v>0.36</v>
      </c>
      <c r="K13" s="23">
        <f>(9/25)</f>
        <v>0.36</v>
      </c>
      <c r="L13" s="23">
        <f>(14/25)</f>
        <v>0.56000000000000005</v>
      </c>
      <c r="M13" s="23">
        <f>(15/25)</f>
        <v>0.6</v>
      </c>
      <c r="N13" s="23">
        <f>(14/25)</f>
        <v>0.56000000000000005</v>
      </c>
      <c r="O13" s="23">
        <f>(12/25)</f>
        <v>0.48</v>
      </c>
      <c r="P13" s="23">
        <f>(18/25)</f>
        <v>0.72</v>
      </c>
      <c r="Q13" s="23">
        <f>(17/25)</f>
        <v>0.68</v>
      </c>
      <c r="R13" s="23">
        <f>(12/25)</f>
        <v>0.48</v>
      </c>
      <c r="S13" s="23">
        <f>(13/25)</f>
        <v>0.52</v>
      </c>
      <c r="T13" s="23">
        <f>(8/25)</f>
        <v>0.32</v>
      </c>
      <c r="U13" s="23">
        <f t="shared" ref="U13" si="0">(15/25)</f>
        <v>0.6</v>
      </c>
      <c r="V13" s="17"/>
    </row>
    <row r="14" spans="1:25" s="13" customFormat="1" ht="78.75" customHeight="1" x14ac:dyDescent="0.3">
      <c r="A14" s="65"/>
      <c r="B14" s="21" t="s">
        <v>58</v>
      </c>
      <c r="C14" s="22" t="s">
        <v>24</v>
      </c>
      <c r="D14" s="21" t="s">
        <v>59</v>
      </c>
      <c r="E14" s="21" t="s">
        <v>96</v>
      </c>
      <c r="F14" s="15" t="s">
        <v>56</v>
      </c>
      <c r="G14" s="11" t="s">
        <v>28</v>
      </c>
      <c r="H14" s="16">
        <v>0.8</v>
      </c>
      <c r="I14" s="16" t="s">
        <v>57</v>
      </c>
      <c r="J14" s="32">
        <f>(12/18)</f>
        <v>0.66666666666666663</v>
      </c>
      <c r="K14" s="33"/>
      <c r="L14" s="33"/>
      <c r="M14" s="33"/>
      <c r="N14" s="33"/>
      <c r="O14" s="33"/>
      <c r="P14" s="33"/>
      <c r="Q14" s="33"/>
      <c r="R14" s="33"/>
      <c r="S14" s="33"/>
      <c r="T14" s="33"/>
      <c r="U14" s="34"/>
      <c r="V14" s="17"/>
    </row>
    <row r="15" spans="1:25" s="13" customFormat="1" ht="99.75" customHeight="1" x14ac:dyDescent="0.3">
      <c r="A15" s="65"/>
      <c r="B15" s="21" t="s">
        <v>60</v>
      </c>
      <c r="C15" s="11" t="s">
        <v>24</v>
      </c>
      <c r="D15" s="21" t="s">
        <v>61</v>
      </c>
      <c r="E15" s="21" t="s">
        <v>62</v>
      </c>
      <c r="F15" s="15" t="s">
        <v>92</v>
      </c>
      <c r="G15" s="11" t="s">
        <v>28</v>
      </c>
      <c r="H15" s="16">
        <v>0.8</v>
      </c>
      <c r="I15" s="16" t="s">
        <v>50</v>
      </c>
      <c r="J15" s="38">
        <f>(29/35)</f>
        <v>0.82857142857142863</v>
      </c>
      <c r="K15" s="39"/>
      <c r="L15" s="39"/>
      <c r="M15" s="39"/>
      <c r="N15" s="39"/>
      <c r="O15" s="39"/>
      <c r="P15" s="39"/>
      <c r="Q15" s="39"/>
      <c r="R15" s="39"/>
      <c r="S15" s="39"/>
      <c r="T15" s="39"/>
      <c r="U15" s="40"/>
    </row>
    <row r="16" spans="1:25" s="13" customFormat="1" ht="94.5" customHeight="1" x14ac:dyDescent="0.3">
      <c r="A16" s="65"/>
      <c r="B16" s="21" t="s">
        <v>63</v>
      </c>
      <c r="C16" s="11" t="s">
        <v>24</v>
      </c>
      <c r="D16" s="21" t="s">
        <v>64</v>
      </c>
      <c r="E16" s="21" t="s">
        <v>95</v>
      </c>
      <c r="F16" s="15" t="s">
        <v>90</v>
      </c>
      <c r="G16" s="11" t="s">
        <v>28</v>
      </c>
      <c r="H16" s="16">
        <v>0.83</v>
      </c>
      <c r="I16" s="16">
        <v>0.01</v>
      </c>
      <c r="J16" s="74">
        <v>0.6</v>
      </c>
      <c r="K16" s="75"/>
      <c r="L16" s="75"/>
      <c r="M16" s="75"/>
      <c r="N16" s="75"/>
      <c r="O16" s="75"/>
      <c r="P16" s="74">
        <v>0.4</v>
      </c>
      <c r="Q16" s="74"/>
      <c r="R16" s="74"/>
      <c r="S16" s="74"/>
      <c r="T16" s="74"/>
      <c r="U16" s="74"/>
    </row>
    <row r="17" spans="1:21" s="13" customFormat="1" ht="74.25" customHeight="1" x14ac:dyDescent="0.3">
      <c r="A17" s="7" t="s">
        <v>65</v>
      </c>
      <c r="B17" s="15" t="s">
        <v>66</v>
      </c>
      <c r="C17" s="11" t="s">
        <v>24</v>
      </c>
      <c r="D17" s="15" t="s">
        <v>67</v>
      </c>
      <c r="E17" s="15" t="s">
        <v>68</v>
      </c>
      <c r="F17" s="15" t="s">
        <v>49</v>
      </c>
      <c r="G17" s="11" t="s">
        <v>69</v>
      </c>
      <c r="H17" s="18" t="s">
        <v>99</v>
      </c>
      <c r="I17" s="18" t="s">
        <v>100</v>
      </c>
      <c r="J17" s="69" t="s">
        <v>101</v>
      </c>
      <c r="K17" s="70"/>
      <c r="L17" s="70"/>
      <c r="M17" s="70"/>
      <c r="N17" s="70"/>
      <c r="O17" s="70"/>
      <c r="P17" s="70"/>
      <c r="Q17" s="70"/>
      <c r="R17" s="70"/>
      <c r="S17" s="70"/>
      <c r="T17" s="70"/>
      <c r="U17" s="70"/>
    </row>
    <row r="18" spans="1:21" ht="77.25" hidden="1" customHeight="1" x14ac:dyDescent="0.3">
      <c r="A18" s="59" t="s">
        <v>70</v>
      </c>
      <c r="B18" s="9" t="s">
        <v>71</v>
      </c>
      <c r="C18" s="8" t="s">
        <v>24</v>
      </c>
      <c r="D18" s="9" t="s">
        <v>72</v>
      </c>
      <c r="E18" s="10" t="s">
        <v>71</v>
      </c>
      <c r="F18" s="9" t="s">
        <v>73</v>
      </c>
      <c r="G18" s="10" t="s">
        <v>74</v>
      </c>
      <c r="H18" s="10" t="s">
        <v>75</v>
      </c>
      <c r="I18" s="10" t="s">
        <v>76</v>
      </c>
      <c r="J18" s="66"/>
      <c r="K18" s="67"/>
      <c r="L18" s="67"/>
      <c r="M18" s="67"/>
      <c r="N18" s="67"/>
      <c r="O18" s="67"/>
      <c r="P18" s="67"/>
      <c r="Q18" s="67"/>
      <c r="R18" s="67"/>
      <c r="S18" s="67"/>
      <c r="T18" s="67"/>
      <c r="U18" s="68"/>
    </row>
    <row r="19" spans="1:21" s="13" customFormat="1" ht="69.75" customHeight="1" x14ac:dyDescent="0.3">
      <c r="A19" s="60"/>
      <c r="B19" s="15" t="s">
        <v>77</v>
      </c>
      <c r="C19" s="11" t="s">
        <v>24</v>
      </c>
      <c r="D19" s="15" t="s">
        <v>78</v>
      </c>
      <c r="E19" s="15" t="s">
        <v>79</v>
      </c>
      <c r="F19" s="15" t="s">
        <v>73</v>
      </c>
      <c r="G19" s="19" t="s">
        <v>28</v>
      </c>
      <c r="H19" s="20">
        <v>1</v>
      </c>
      <c r="I19" s="20">
        <v>1</v>
      </c>
      <c r="J19" s="71">
        <v>1</v>
      </c>
      <c r="K19" s="72"/>
      <c r="L19" s="72"/>
      <c r="M19" s="72"/>
      <c r="N19" s="72"/>
      <c r="O19" s="72"/>
      <c r="P19" s="72"/>
      <c r="Q19" s="72"/>
      <c r="R19" s="72"/>
      <c r="S19" s="72"/>
      <c r="T19" s="72"/>
      <c r="U19" s="73"/>
    </row>
    <row r="20" spans="1:21" s="13" customFormat="1" ht="73.5" hidden="1" customHeight="1" x14ac:dyDescent="0.3">
      <c r="A20" s="60"/>
      <c r="B20" s="76" t="s">
        <v>80</v>
      </c>
      <c r="C20" s="22" t="s">
        <v>24</v>
      </c>
      <c r="D20" s="76" t="s">
        <v>91</v>
      </c>
      <c r="E20" s="77" t="s">
        <v>81</v>
      </c>
      <c r="F20" s="76" t="s">
        <v>73</v>
      </c>
      <c r="G20" s="77" t="s">
        <v>82</v>
      </c>
      <c r="H20" s="77">
        <v>4000</v>
      </c>
      <c r="I20" s="77">
        <v>11500</v>
      </c>
      <c r="J20" s="25">
        <v>882</v>
      </c>
      <c r="K20" s="25">
        <v>1145</v>
      </c>
      <c r="L20" s="25">
        <v>862</v>
      </c>
      <c r="M20" s="25">
        <v>867</v>
      </c>
      <c r="N20" s="25">
        <v>920</v>
      </c>
      <c r="O20" s="25">
        <v>830</v>
      </c>
      <c r="P20" s="25">
        <v>839</v>
      </c>
      <c r="Q20" s="25">
        <v>864</v>
      </c>
      <c r="R20" s="25">
        <v>1826</v>
      </c>
      <c r="S20" s="25">
        <v>1155</v>
      </c>
      <c r="T20" s="25">
        <v>1098</v>
      </c>
      <c r="U20" s="25">
        <v>1139</v>
      </c>
    </row>
    <row r="21" spans="1:21" s="13" customFormat="1" ht="48.6" customHeight="1" x14ac:dyDescent="0.3">
      <c r="A21" s="78"/>
      <c r="B21" s="80" t="s">
        <v>83</v>
      </c>
      <c r="C21" s="82" t="s">
        <v>24</v>
      </c>
      <c r="D21" s="80" t="s">
        <v>86</v>
      </c>
      <c r="E21" s="84"/>
      <c r="F21" s="80" t="s">
        <v>73</v>
      </c>
      <c r="G21" s="84" t="s">
        <v>28</v>
      </c>
      <c r="H21" s="86">
        <v>0.94</v>
      </c>
      <c r="I21" s="84">
        <v>370</v>
      </c>
      <c r="J21" s="25">
        <v>40</v>
      </c>
      <c r="K21" s="25">
        <v>28</v>
      </c>
      <c r="L21" s="25">
        <v>26</v>
      </c>
      <c r="M21" s="25">
        <v>31</v>
      </c>
      <c r="N21" s="25">
        <v>36</v>
      </c>
      <c r="O21" s="25">
        <v>24</v>
      </c>
      <c r="P21" s="25">
        <v>28</v>
      </c>
      <c r="Q21" s="25">
        <v>35</v>
      </c>
      <c r="R21" s="25">
        <v>30</v>
      </c>
      <c r="S21" s="25">
        <v>29</v>
      </c>
      <c r="T21" s="25">
        <v>25</v>
      </c>
      <c r="U21" s="25">
        <v>36</v>
      </c>
    </row>
    <row r="22" spans="1:21" ht="47.4" customHeight="1" x14ac:dyDescent="0.3">
      <c r="A22" s="79"/>
      <c r="B22" s="81"/>
      <c r="C22" s="83"/>
      <c r="D22" s="81"/>
      <c r="E22" s="85"/>
      <c r="F22" s="81"/>
      <c r="G22" s="85"/>
      <c r="H22" s="87"/>
      <c r="I22" s="85"/>
      <c r="J22" s="88" t="s">
        <v>102</v>
      </c>
      <c r="K22" s="89"/>
      <c r="L22" s="89"/>
      <c r="M22" s="89"/>
      <c r="N22" s="89"/>
      <c r="O22" s="89"/>
      <c r="P22" s="90">
        <f>1-(368/390)</f>
        <v>5.6410256410256432E-2</v>
      </c>
      <c r="Q22" s="90"/>
      <c r="R22" s="90"/>
      <c r="S22" s="90"/>
      <c r="T22" s="90"/>
      <c r="U22" s="90"/>
    </row>
    <row r="23" spans="1:21" x14ac:dyDescent="0.3">
      <c r="D23" s="1"/>
    </row>
    <row r="24" spans="1:21" x14ac:dyDescent="0.3">
      <c r="D24" s="1"/>
    </row>
    <row r="25" spans="1:21" x14ac:dyDescent="0.3">
      <c r="D25" s="1"/>
    </row>
    <row r="26" spans="1:21" x14ac:dyDescent="0.3">
      <c r="D26" s="1"/>
    </row>
    <row r="27" spans="1:21" x14ac:dyDescent="0.3">
      <c r="D27" s="1"/>
    </row>
    <row r="28" spans="1:21" x14ac:dyDescent="0.3">
      <c r="D28" s="1"/>
    </row>
    <row r="29" spans="1:21" x14ac:dyDescent="0.3">
      <c r="D29" s="1"/>
    </row>
    <row r="30" spans="1:21" x14ac:dyDescent="0.3">
      <c r="D30" s="1"/>
    </row>
    <row r="31" spans="1:21" x14ac:dyDescent="0.3">
      <c r="D31" s="1"/>
    </row>
    <row r="32" spans="1:21" x14ac:dyDescent="0.3">
      <c r="D32" s="1"/>
    </row>
    <row r="33" spans="4:4" x14ac:dyDescent="0.3">
      <c r="D33" s="2"/>
    </row>
    <row r="34" spans="4:4" x14ac:dyDescent="0.3">
      <c r="D34" s="3"/>
    </row>
    <row r="35" spans="4:4" x14ac:dyDescent="0.3">
      <c r="D35" s="3"/>
    </row>
    <row r="36" spans="4:4" x14ac:dyDescent="0.3">
      <c r="D36" s="3"/>
    </row>
    <row r="37" spans="4:4" x14ac:dyDescent="0.3">
      <c r="D37" s="2"/>
    </row>
  </sheetData>
  <mergeCells count="45">
    <mergeCell ref="J22:O22"/>
    <mergeCell ref="P22:U22"/>
    <mergeCell ref="A21:A22"/>
    <mergeCell ref="B21:B22"/>
    <mergeCell ref="C21:C22"/>
    <mergeCell ref="D21:D22"/>
    <mergeCell ref="E21:E22"/>
    <mergeCell ref="F21:F22"/>
    <mergeCell ref="G21:G22"/>
    <mergeCell ref="H21:H22"/>
    <mergeCell ref="I21:I22"/>
    <mergeCell ref="J4:U4"/>
    <mergeCell ref="A18:A20"/>
    <mergeCell ref="A6:A7"/>
    <mergeCell ref="F6:F7"/>
    <mergeCell ref="A9:A11"/>
    <mergeCell ref="A13:A16"/>
    <mergeCell ref="J18:U18"/>
    <mergeCell ref="J17:U17"/>
    <mergeCell ref="J19:U19"/>
    <mergeCell ref="J16:O16"/>
    <mergeCell ref="P16:U16"/>
    <mergeCell ref="J15:U15"/>
    <mergeCell ref="J6:U6"/>
    <mergeCell ref="A1:U1"/>
    <mergeCell ref="A2:U2"/>
    <mergeCell ref="A3:C3"/>
    <mergeCell ref="D3:E3"/>
    <mergeCell ref="F3:U3"/>
    <mergeCell ref="A4:A5"/>
    <mergeCell ref="B4:B5"/>
    <mergeCell ref="C4:C5"/>
    <mergeCell ref="D4:D5"/>
    <mergeCell ref="E4:E5"/>
    <mergeCell ref="F4:F5"/>
    <mergeCell ref="G4:G5"/>
    <mergeCell ref="H4:H5"/>
    <mergeCell ref="I4:I5"/>
    <mergeCell ref="J7:U7"/>
    <mergeCell ref="J12:O12"/>
    <mergeCell ref="P12:U12"/>
    <mergeCell ref="J14:U14"/>
    <mergeCell ref="J9:U9"/>
    <mergeCell ref="J10:U10"/>
    <mergeCell ref="J11:U11"/>
  </mergeCells>
  <pageMargins left="0.70866141732283472" right="0.70866141732283472" top="0.74803149606299213" bottom="0.74803149606299213" header="0.31496062992125984" footer="0.31496062992125984"/>
  <pageSetup scale="15" orientation="landscape" r:id="rId1"/>
  <ignoredErrors>
    <ignoredError sqref="M13"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2023</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APOYOCALIDAD</dc:creator>
  <cp:lastModifiedBy>Usuario</cp:lastModifiedBy>
  <dcterms:created xsi:type="dcterms:W3CDTF">2023-04-26T13:53:55Z</dcterms:created>
  <dcterms:modified xsi:type="dcterms:W3CDTF">2026-02-20T22:09:54Z</dcterms:modified>
</cp:coreProperties>
</file>